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<sst xmlns="http://schemas.openxmlformats.org/spreadsheetml/2006/main" count="31" uniqueCount="24">
  <si>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</si>
  <si>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</si>
  <si>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</si>
  <si>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</si>
  <si>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</si>
  <si>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</si>
  <si>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</si>
  <si>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</si>
  <si>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</si>
  <si>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</si>
  <si>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</si>
  <si>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</si>
  <si>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</si>
  <si>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</si>
  <si>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</si>
  <si>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</si>
  <si>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</si>
  <si>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</si>
  <si>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</si>
  <si>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</si>
  <si>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</si>
  <si>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</si>
  <si>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</si>
  <si>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Maio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</si>
</sst>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R9" sqref="Q9:R9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40664</v>
      </c>
      <c r="B6" s="17">
        <f>4600000/100000</f>
        <v>46</v>
      </c>
      <c r="C6" s="17">
        <f aca="true" t="shared" si="0" ref="C6:C25">0/100000</f>
        <v>0</v>
      </c>
      <c r="D6" s="17">
        <f>64000/100000</f>
        <v>0.64</v>
      </c>
      <c r="E6" s="17">
        <f>330000/100000</f>
        <v>3.3</v>
      </c>
      <c r="F6" s="17">
        <f>2410000/100000</f>
        <v>24.1</v>
      </c>
      <c r="G6" s="17">
        <f>2123000/100000</f>
        <v>21.23</v>
      </c>
      <c r="H6" s="17">
        <f>2859000/100000</f>
        <v>28.59</v>
      </c>
      <c r="I6" s="17">
        <f>9100000/100000</f>
        <v>91</v>
      </c>
      <c r="J6" s="17">
        <f>2231000/100000</f>
        <v>22.31</v>
      </c>
      <c r="K6" s="17">
        <f>2120000/100000</f>
        <v>21.2</v>
      </c>
      <c r="M6" t="s">
        <v>22</v>
      </c>
    </row>
    <row r="7" spans="1:11" ht="15">
      <c r="A7" s="16">
        <v>40665</v>
      </c>
      <c r="B7" s="17">
        <f>4000000/100000</f>
        <v>40</v>
      </c>
      <c r="C7" s="17">
        <f t="shared" si="0"/>
        <v>0</v>
      </c>
      <c r="D7" s="17">
        <f>33000/100000</f>
        <v>0.33</v>
      </c>
      <c r="E7" s="17">
        <f>230000/100000</f>
        <v>2.3</v>
      </c>
      <c r="F7" s="17">
        <f>2461000/100000</f>
        <v>24.61</v>
      </c>
      <c r="G7" s="17">
        <f>2217000/100000</f>
        <v>22.17</v>
      </c>
      <c r="H7" s="17">
        <f>2892000/100000</f>
        <v>28.92</v>
      </c>
      <c r="I7" s="17">
        <f>9300000/100000</f>
        <v>93</v>
      </c>
      <c r="J7" s="17">
        <f>2311000/100000</f>
        <v>23.11</v>
      </c>
      <c r="K7" s="17">
        <f>2210000/100000</f>
        <v>22.1</v>
      </c>
    </row>
    <row r="8" spans="1:11" ht="15">
      <c r="A8" s="16">
        <v>40666</v>
      </c>
      <c r="B8" s="17">
        <f>4800000/100000</f>
        <v>48</v>
      </c>
      <c r="C8" s="17">
        <f t="shared" si="0"/>
        <v>0</v>
      </c>
      <c r="D8" s="17">
        <f>76000/100000</f>
        <v>0.76</v>
      </c>
      <c r="E8" s="17">
        <f>350000/100000</f>
        <v>3.5</v>
      </c>
      <c r="F8" s="17">
        <f>2486000/100000</f>
        <v>24.86</v>
      </c>
      <c r="G8" s="17">
        <f>2217000/100000</f>
        <v>22.17</v>
      </c>
      <c r="H8" s="17">
        <f>2946000/100000</f>
        <v>29.46</v>
      </c>
      <c r="I8" s="17">
        <f>8900000/100000</f>
        <v>89</v>
      </c>
      <c r="J8" s="17">
        <f>2259000/100000</f>
        <v>22.59</v>
      </c>
      <c r="K8" s="17">
        <f>2090000/100000</f>
        <v>20.9</v>
      </c>
    </row>
    <row r="9" spans="1:11" ht="15">
      <c r="A9" s="16">
        <v>40667</v>
      </c>
      <c r="B9" s="17">
        <f>4400000/100000</f>
        <v>44</v>
      </c>
      <c r="C9" s="17">
        <f t="shared" si="0"/>
        <v>0</v>
      </c>
      <c r="D9" s="17">
        <f>111000/100000</f>
        <v>1.11</v>
      </c>
      <c r="E9" s="17">
        <f>380000/100000</f>
        <v>3.8</v>
      </c>
      <c r="F9" s="17">
        <f>2396000/100000</f>
        <v>23.96</v>
      </c>
      <c r="G9" s="17">
        <f>2174000/100000</f>
        <v>21.74</v>
      </c>
      <c r="H9" s="17">
        <f>2859000/100000</f>
        <v>28.59</v>
      </c>
      <c r="I9" s="17">
        <f>9200000/100000</f>
        <v>92</v>
      </c>
      <c r="J9" s="17">
        <f>2242000/100000</f>
        <v>22.42</v>
      </c>
      <c r="K9" s="17">
        <f>2170000/100000</f>
        <v>21.7</v>
      </c>
    </row>
    <row r="10" spans="1:11" ht="15">
      <c r="A10" s="16">
        <v>40668</v>
      </c>
      <c r="B10" s="17">
        <f>5000000/100000</f>
        <v>50</v>
      </c>
      <c r="C10" s="17">
        <f t="shared" si="0"/>
        <v>0</v>
      </c>
      <c r="D10" s="17">
        <f>117000/100000</f>
        <v>1.17</v>
      </c>
      <c r="E10" s="17">
        <f>380000/100000</f>
        <v>3.8</v>
      </c>
      <c r="F10" s="17">
        <f>2366000/100000</f>
        <v>23.66</v>
      </c>
      <c r="G10" s="17">
        <f>2150000/100000</f>
        <v>21.5</v>
      </c>
      <c r="H10" s="17">
        <f>2863000/100000</f>
        <v>28.63</v>
      </c>
      <c r="I10" s="17">
        <f>9300000/100000</f>
        <v>93</v>
      </c>
      <c r="J10" s="17">
        <f>2213000/100000</f>
        <v>22.13</v>
      </c>
      <c r="K10" s="17">
        <f>2130000/100000</f>
        <v>21.3</v>
      </c>
    </row>
    <row r="11" spans="1:11" ht="15">
      <c r="A11" s="16">
        <v>40669</v>
      </c>
      <c r="B11" s="17">
        <f>5000000/100000</f>
        <v>50</v>
      </c>
      <c r="C11" s="17">
        <f t="shared" si="0"/>
        <v>0</v>
      </c>
      <c r="D11" s="17">
        <f>83000/100000</f>
        <v>0.83</v>
      </c>
      <c r="E11" s="17">
        <f>380000/100000</f>
        <v>3.8</v>
      </c>
      <c r="F11" s="17">
        <f>2392000/100000</f>
        <v>23.92</v>
      </c>
      <c r="G11" s="17">
        <f>2153000/100000</f>
        <v>21.53</v>
      </c>
      <c r="H11" s="17">
        <f>2925000/100000</f>
        <v>29.25</v>
      </c>
      <c r="I11" s="17">
        <f>9300000/100000</f>
        <v>93</v>
      </c>
      <c r="J11" s="17">
        <f>2246000/100000</f>
        <v>22.46</v>
      </c>
      <c r="K11" s="17">
        <f>2150000/100000</f>
        <v>21.5</v>
      </c>
    </row>
    <row r="12" spans="1:11" ht="15">
      <c r="A12" s="16">
        <v>40670</v>
      </c>
      <c r="B12" s="17">
        <f>3500000/100000</f>
        <v>35</v>
      </c>
      <c r="C12" s="17">
        <f t="shared" si="0"/>
        <v>0</v>
      </c>
      <c r="D12" s="17">
        <f>114000/100000</f>
        <v>1.14</v>
      </c>
      <c r="E12" s="17">
        <f>370000/100000</f>
        <v>3.7</v>
      </c>
      <c r="F12" s="17">
        <f>2332000/100000</f>
        <v>23.32</v>
      </c>
      <c r="G12" s="17">
        <f>2023000/100000</f>
        <v>20.23</v>
      </c>
      <c r="H12" s="17">
        <f>2692000/100000</f>
        <v>26.92</v>
      </c>
      <c r="I12" s="17">
        <f>9300000/100000</f>
        <v>93</v>
      </c>
      <c r="J12" s="17">
        <f>2192000/100000</f>
        <v>21.92</v>
      </c>
      <c r="K12" s="17">
        <f>2020000/100000</f>
        <v>20.2</v>
      </c>
    </row>
    <row r="13" spans="1:11" ht="15">
      <c r="A13" s="16">
        <v>40671</v>
      </c>
      <c r="B13" s="17">
        <f>3100000/100000</f>
        <v>31</v>
      </c>
      <c r="C13" s="17">
        <f t="shared" si="0"/>
        <v>0</v>
      </c>
      <c r="D13" s="17">
        <f>210000/100000</f>
        <v>2.1</v>
      </c>
      <c r="E13" s="17">
        <f>560000/100000</f>
        <v>5.6</v>
      </c>
      <c r="F13" s="17">
        <f>2277000/100000</f>
        <v>22.77</v>
      </c>
      <c r="G13" s="17">
        <f>2078000/100000</f>
        <v>20.78</v>
      </c>
      <c r="H13" s="17">
        <f>2604000/100000</f>
        <v>26.04</v>
      </c>
      <c r="I13" s="17">
        <f>8900000/100000</f>
        <v>89</v>
      </c>
      <c r="J13" s="17">
        <f>2069000/100000</f>
        <v>20.69</v>
      </c>
      <c r="K13" s="17">
        <f>1940000/100000</f>
        <v>19.4</v>
      </c>
    </row>
    <row r="14" spans="1:11" ht="15">
      <c r="A14" s="16">
        <v>40672</v>
      </c>
      <c r="B14" s="17">
        <f>2500000/100000</f>
        <v>25</v>
      </c>
      <c r="C14" s="17">
        <f t="shared" si="0"/>
        <v>0</v>
      </c>
      <c r="D14" s="17">
        <f>113000/100000</f>
        <v>1.13</v>
      </c>
      <c r="E14" s="17">
        <f>360000/100000</f>
        <v>3.6</v>
      </c>
      <c r="F14" s="17">
        <f>2238000/100000</f>
        <v>22.38</v>
      </c>
      <c r="G14" s="17">
        <f>2060000/100000</f>
        <v>20.6</v>
      </c>
      <c r="H14" s="17">
        <f>2539000/100000</f>
        <v>25.39</v>
      </c>
      <c r="I14" s="17">
        <f>9300000/100000</f>
        <v>93</v>
      </c>
      <c r="J14" s="17">
        <f>2096000/100000</f>
        <v>20.96</v>
      </c>
      <c r="K14" s="17">
        <f>2010000/100000</f>
        <v>20.1</v>
      </c>
    </row>
    <row r="15" spans="1:11" ht="15">
      <c r="A15" s="16">
        <v>40673</v>
      </c>
      <c r="B15" s="17">
        <f>4600000/100000</f>
        <v>46</v>
      </c>
      <c r="C15" s="17">
        <f t="shared" si="0"/>
        <v>0</v>
      </c>
      <c r="D15" s="17">
        <f>180000/100000</f>
        <v>1.8</v>
      </c>
      <c r="E15" s="17">
        <f>490000/100000</f>
        <v>4.9</v>
      </c>
      <c r="F15" s="17">
        <f>2307000/100000</f>
        <v>23.07</v>
      </c>
      <c r="G15" s="17">
        <f>2008000/100000</f>
        <v>20.08</v>
      </c>
      <c r="H15" s="17">
        <f>2775000/100000</f>
        <v>27.75</v>
      </c>
      <c r="I15" s="17">
        <f>9000000/100000</f>
        <v>90</v>
      </c>
      <c r="J15" s="17">
        <f>2097000/100000</f>
        <v>20.97</v>
      </c>
      <c r="K15" s="17">
        <f>1980000/100000</f>
        <v>19.8</v>
      </c>
    </row>
    <row r="16" spans="1:11" ht="15">
      <c r="A16" s="16">
        <v>40674</v>
      </c>
      <c r="B16" s="17">
        <f>4400000/100000</f>
        <v>44</v>
      </c>
      <c r="C16" s="17">
        <f t="shared" si="0"/>
        <v>0</v>
      </c>
      <c r="D16" s="17">
        <f>111000/100000</f>
        <v>1.11</v>
      </c>
      <c r="E16" s="17">
        <f>360000/100000</f>
        <v>3.6</v>
      </c>
      <c r="F16" s="17">
        <f>2250000/100000</f>
        <v>22.5</v>
      </c>
      <c r="G16" s="17">
        <f>2108000/100000</f>
        <v>21.08</v>
      </c>
      <c r="H16" s="17">
        <f>2591000/100000</f>
        <v>25.91</v>
      </c>
      <c r="I16" s="17">
        <f>9500000/100000</f>
        <v>95</v>
      </c>
      <c r="J16" s="17">
        <f>2150000/100000</f>
        <v>21.5</v>
      </c>
      <c r="K16" s="17">
        <f>2040000/100000</f>
        <v>20.4</v>
      </c>
    </row>
    <row r="17" spans="1:11" ht="15">
      <c r="A17" s="16">
        <v>40675</v>
      </c>
      <c r="B17" s="17">
        <f>4300000/100000</f>
        <v>43</v>
      </c>
      <c r="C17" s="17">
        <f t="shared" si="0"/>
        <v>0</v>
      </c>
      <c r="D17" s="17">
        <f>108000/100000</f>
        <v>1.08</v>
      </c>
      <c r="E17" s="17">
        <f>460000/100000</f>
        <v>4.6</v>
      </c>
      <c r="F17" s="17">
        <f>2235000/100000</f>
        <v>22.35</v>
      </c>
      <c r="G17" s="17">
        <f>2008000/100000</f>
        <v>20.08</v>
      </c>
      <c r="H17" s="17">
        <f>2632000/100000</f>
        <v>26.32</v>
      </c>
      <c r="I17" s="17">
        <f>9300000/100000</f>
        <v>93</v>
      </c>
      <c r="J17" s="17">
        <f>2086000/100000</f>
        <v>20.86</v>
      </c>
      <c r="K17" s="17">
        <f>1980000/100000</f>
        <v>19.8</v>
      </c>
    </row>
    <row r="18" spans="1:11" ht="15">
      <c r="A18" s="16">
        <v>40676</v>
      </c>
      <c r="B18" s="17">
        <f>4100000/100000</f>
        <v>41</v>
      </c>
      <c r="C18" s="17">
        <f t="shared" si="0"/>
        <v>0</v>
      </c>
      <c r="D18" s="17">
        <f>151000/100000</f>
        <v>1.51</v>
      </c>
      <c r="E18" s="17">
        <f>470000/100000</f>
        <v>4.7</v>
      </c>
      <c r="F18" s="17">
        <f>2256000/100000</f>
        <v>22.56</v>
      </c>
      <c r="G18" s="17">
        <f>2016000/100000</f>
        <v>20.16</v>
      </c>
      <c r="H18" s="17">
        <f>2734000/100000</f>
        <v>27.34</v>
      </c>
      <c r="I18" s="17">
        <f>9200000/100000</f>
        <v>92</v>
      </c>
      <c r="J18" s="17">
        <f>2082000/100000</f>
        <v>20.82</v>
      </c>
      <c r="K18" s="17">
        <f>1940000/100000</f>
        <v>19.4</v>
      </c>
    </row>
    <row r="19" spans="1:11" ht="15">
      <c r="A19" s="16">
        <v>40677</v>
      </c>
      <c r="B19" s="17">
        <f>4500000/100000</f>
        <v>45</v>
      </c>
      <c r="C19" s="17">
        <f t="shared" si="0"/>
        <v>0</v>
      </c>
      <c r="D19" s="17">
        <f>157000/100000</f>
        <v>1.57</v>
      </c>
      <c r="E19" s="17">
        <f>460000/100000</f>
        <v>4.6</v>
      </c>
      <c r="F19" s="17">
        <f>2316000/100000</f>
        <v>23.16</v>
      </c>
      <c r="G19" s="17">
        <f>2008000/100000</f>
        <v>20.08</v>
      </c>
      <c r="H19" s="17">
        <f>2730000/100000</f>
        <v>27.3</v>
      </c>
      <c r="I19" s="17">
        <f>8700000/100000</f>
        <v>87</v>
      </c>
      <c r="J19" s="17">
        <f>2057000/100000</f>
        <v>20.57</v>
      </c>
      <c r="K19" s="17">
        <f>1880000/100000</f>
        <v>18.8</v>
      </c>
    </row>
    <row r="20" spans="1:11" ht="15">
      <c r="A20" s="16">
        <v>40678</v>
      </c>
      <c r="B20" s="17">
        <f>3200000/100000</f>
        <v>32</v>
      </c>
      <c r="C20" s="17">
        <f t="shared" si="0"/>
        <v>0</v>
      </c>
      <c r="D20" s="17">
        <f>118000/100000</f>
        <v>1.18</v>
      </c>
      <c r="E20" s="17">
        <f>440000/100000</f>
        <v>4.4</v>
      </c>
      <c r="F20" s="17">
        <f>2212000/100000</f>
        <v>22.12</v>
      </c>
      <c r="G20" s="17">
        <f>2024000/100000</f>
        <v>20.24</v>
      </c>
      <c r="H20" s="17">
        <f>2654000/100000</f>
        <v>26.54</v>
      </c>
      <c r="I20" s="17">
        <f>9200000/100000</f>
        <v>92</v>
      </c>
      <c r="J20" s="17">
        <f>2053000/100000</f>
        <v>20.53</v>
      </c>
      <c r="K20" s="17">
        <f>1940000/100000</f>
        <v>19.4</v>
      </c>
    </row>
    <row r="21" spans="1:11" ht="15">
      <c r="A21" s="16">
        <v>40679</v>
      </c>
      <c r="B21" s="17">
        <f>4200000/100000</f>
        <v>42</v>
      </c>
      <c r="C21" s="17">
        <f t="shared" si="0"/>
        <v>0</v>
      </c>
      <c r="D21" s="17">
        <f>14000/100000</f>
        <v>0.14</v>
      </c>
      <c r="E21" s="17">
        <f>140000/100000</f>
        <v>1.4</v>
      </c>
      <c r="F21" s="17">
        <f>2352000/100000</f>
        <v>23.52</v>
      </c>
      <c r="G21" s="17">
        <f>1989000/100000</f>
        <v>19.89</v>
      </c>
      <c r="H21" s="17">
        <f>2946000/100000</f>
        <v>29.46</v>
      </c>
      <c r="I21" s="17">
        <f>8800000/100000</f>
        <v>88</v>
      </c>
      <c r="J21" s="17">
        <f>2103000/100000</f>
        <v>21.03</v>
      </c>
      <c r="K21" s="17">
        <f>1980000/100000</f>
        <v>19.8</v>
      </c>
    </row>
    <row r="22" spans="1:11" ht="15">
      <c r="A22" s="16">
        <v>40680</v>
      </c>
      <c r="B22" s="17">
        <f>3700000/100000</f>
        <v>37</v>
      </c>
      <c r="C22" s="17">
        <f t="shared" si="0"/>
        <v>0</v>
      </c>
      <c r="D22" s="17">
        <f>60000/100000</f>
        <v>0.6</v>
      </c>
      <c r="E22" s="17">
        <f>260000/100000</f>
        <v>2.6</v>
      </c>
      <c r="F22" s="17">
        <f>2370000/100000</f>
        <v>23.7</v>
      </c>
      <c r="G22" s="17">
        <f>2033000/100000</f>
        <v>20.33</v>
      </c>
      <c r="H22" s="17">
        <f>2867000/100000</f>
        <v>28.67</v>
      </c>
      <c r="I22" s="17">
        <f>9100000/100000</f>
        <v>91</v>
      </c>
      <c r="J22" s="17">
        <f>2182000/100000</f>
        <v>21.82</v>
      </c>
      <c r="K22" s="17">
        <f>2030000/100000</f>
        <v>20.3</v>
      </c>
    </row>
    <row r="23" spans="1:11" ht="15">
      <c r="A23" s="16">
        <v>40681</v>
      </c>
      <c r="B23" s="17">
        <f>3300000/100000</f>
        <v>33</v>
      </c>
      <c r="C23" s="17">
        <f t="shared" si="0"/>
        <v>0</v>
      </c>
      <c r="D23" s="17">
        <f>159000/100000</f>
        <v>1.59</v>
      </c>
      <c r="E23" s="17">
        <f>470000/100000</f>
        <v>4.7</v>
      </c>
      <c r="F23" s="17">
        <f>2203000/100000</f>
        <v>22.03</v>
      </c>
      <c r="G23" s="17">
        <f>2101000/100000</f>
        <v>21.01</v>
      </c>
      <c r="H23" s="17">
        <f>2523000/100000</f>
        <v>25.23</v>
      </c>
      <c r="I23" s="17">
        <f>9800000/100000</f>
        <v>98</v>
      </c>
      <c r="J23" s="17">
        <f>2148000/100000</f>
        <v>21.48</v>
      </c>
      <c r="K23" s="17">
        <f>2080000/100000</f>
        <v>20.8</v>
      </c>
    </row>
    <row r="24" spans="1:11" ht="15">
      <c r="A24" s="16">
        <v>40682</v>
      </c>
      <c r="B24" s="17">
        <f>2600000/100000</f>
        <v>26</v>
      </c>
      <c r="C24" s="17">
        <f t="shared" si="0"/>
        <v>0</v>
      </c>
      <c r="D24" s="17">
        <f>119000/100000</f>
        <v>1.19</v>
      </c>
      <c r="E24" s="17">
        <f>350000/100000</f>
        <v>3.5</v>
      </c>
      <c r="F24" s="17">
        <f>2124000/100000</f>
        <v>21.24</v>
      </c>
      <c r="G24" s="17">
        <f>2048000/100000</f>
        <v>20.48</v>
      </c>
      <c r="H24" s="17">
        <f>2335000/100000</f>
        <v>23.35</v>
      </c>
      <c r="I24" s="17">
        <f>9900000/100000</f>
        <v>99</v>
      </c>
      <c r="J24" s="17">
        <f>2088000/100000</f>
        <v>20.88</v>
      </c>
      <c r="K24" s="17">
        <f>2020000/100000</f>
        <v>20.2</v>
      </c>
    </row>
    <row r="25" spans="1:11" ht="15">
      <c r="A25" s="16">
        <v>40683</v>
      </c>
      <c r="B25" s="17">
        <f>2400000/100000</f>
        <v>24</v>
      </c>
      <c r="C25" s="17">
        <f t="shared" si="0"/>
        <v>0</v>
      </c>
      <c r="D25" s="17">
        <f>75000/100000</f>
        <v>0.75</v>
      </c>
      <c r="E25" s="17">
        <f>290000/100000</f>
        <v>2.9</v>
      </c>
      <c r="F25" s="17">
        <f>2154000/100000</f>
        <v>21.54</v>
      </c>
      <c r="G25" s="17">
        <f>1943000/100000</f>
        <v>19.43</v>
      </c>
      <c r="H25" s="17">
        <f>2541000/100000</f>
        <v>25.41</v>
      </c>
      <c r="I25" s="17">
        <f>9400000/100000</f>
        <v>94</v>
      </c>
      <c r="J25" s="17">
        <f>2024000/100000</f>
        <v>20.24</v>
      </c>
      <c r="K25" s="17">
        <f>1920000/100000</f>
        <v>19.2</v>
      </c>
    </row>
    <row r="26" spans="1:11" ht="15">
      <c r="A26" s="16">
        <v>40684</v>
      </c>
      <c r="B26" s="17">
        <f>4200000/100000</f>
        <v>42</v>
      </c>
      <c r="C26" s="17">
        <f>40000/100000</f>
        <v>0.4</v>
      </c>
      <c r="D26" s="17">
        <f>177000/100000</f>
        <v>1.77</v>
      </c>
      <c r="E26" s="17">
        <f>660000/100000</f>
        <v>6.6</v>
      </c>
      <c r="F26" s="17">
        <f>2141000/100000</f>
        <v>21.41</v>
      </c>
      <c r="G26" s="17">
        <f>1957000/100000</f>
        <v>19.57</v>
      </c>
      <c r="H26" s="17">
        <f>2483000/100000</f>
        <v>24.83</v>
      </c>
      <c r="I26" s="17">
        <f>9400000/100000</f>
        <v>94</v>
      </c>
      <c r="J26" s="17">
        <f>2024000/100000</f>
        <v>20.24</v>
      </c>
      <c r="K26" s="17">
        <f>1860000/100000</f>
        <v>18.6</v>
      </c>
    </row>
    <row r="27" spans="1:11" ht="15">
      <c r="A27" s="16">
        <v>40685</v>
      </c>
      <c r="B27" s="17">
        <f>3000000/100000</f>
        <v>30</v>
      </c>
      <c r="C27" s="17">
        <f aca="true" t="shared" si="1" ref="C27:C36">0/100000</f>
        <v>0</v>
      </c>
      <c r="D27" s="17">
        <f>234000/100000</f>
        <v>2.34</v>
      </c>
      <c r="E27" s="17">
        <f>590000/100000</f>
        <v>5.9</v>
      </c>
      <c r="F27" s="17">
        <f>2115000/100000</f>
        <v>21.15</v>
      </c>
      <c r="G27" s="17">
        <f>1846000/100000</f>
        <v>18.46</v>
      </c>
      <c r="H27" s="17">
        <f>2506000/100000</f>
        <v>25.06</v>
      </c>
      <c r="I27" s="17">
        <f>9200000/100000</f>
        <v>92</v>
      </c>
      <c r="J27" s="17">
        <f>1956000/100000</f>
        <v>19.56</v>
      </c>
      <c r="K27" s="17">
        <f>1750000/100000</f>
        <v>17.5</v>
      </c>
    </row>
    <row r="28" spans="1:11" ht="15">
      <c r="A28" s="16">
        <v>40686</v>
      </c>
      <c r="B28" s="17">
        <f>3200000/100000</f>
        <v>32</v>
      </c>
      <c r="C28" s="17">
        <f t="shared" si="1"/>
        <v>0</v>
      </c>
      <c r="D28" s="17">
        <f>189000/100000</f>
        <v>1.89</v>
      </c>
      <c r="E28" s="17">
        <f>470000/100000</f>
        <v>4.7</v>
      </c>
      <c r="F28" s="17">
        <f>2207000/100000</f>
        <v>22.07</v>
      </c>
      <c r="G28" s="17">
        <f>2003000/100000</f>
        <v>20.03</v>
      </c>
      <c r="H28" s="17">
        <f>2475000/100000</f>
        <v>24.75</v>
      </c>
      <c r="I28" s="17">
        <f>9600000/100000</f>
        <v>96</v>
      </c>
      <c r="J28" s="17">
        <f>2120000/100000</f>
        <v>21.2</v>
      </c>
      <c r="K28" s="17">
        <f>2000000/100000</f>
        <v>20</v>
      </c>
    </row>
    <row r="29" spans="1:11" ht="15">
      <c r="A29" s="16">
        <v>40687</v>
      </c>
      <c r="B29" s="17">
        <f>3100000/100000</f>
        <v>31</v>
      </c>
      <c r="C29" s="17">
        <f t="shared" si="1"/>
        <v>0</v>
      </c>
      <c r="D29" s="17">
        <f>222000/100000</f>
        <v>2.22</v>
      </c>
      <c r="E29" s="17">
        <f>550000/100000</f>
        <v>5.5</v>
      </c>
      <c r="F29" s="17">
        <f>2227000/100000</f>
        <v>22.27</v>
      </c>
      <c r="G29" s="17">
        <f>1996000/100000</f>
        <v>19.96</v>
      </c>
      <c r="H29" s="17">
        <f>2615000/100000</f>
        <v>26.15</v>
      </c>
      <c r="I29" s="17">
        <f>9200000/100000</f>
        <v>92</v>
      </c>
      <c r="J29" s="17">
        <f>2076000/100000</f>
        <v>20.76</v>
      </c>
      <c r="K29" s="17">
        <f>1990000/100000</f>
        <v>19.9</v>
      </c>
    </row>
    <row r="30" spans="1:11" ht="15">
      <c r="A30" s="16">
        <v>40688</v>
      </c>
      <c r="B30" s="17">
        <f>3300000/100000</f>
        <v>33</v>
      </c>
      <c r="C30" s="17">
        <f t="shared" si="1"/>
        <v>0</v>
      </c>
      <c r="D30" s="17">
        <f>111000/100000</f>
        <v>1.11</v>
      </c>
      <c r="E30" s="17">
        <f>480000/100000</f>
        <v>4.8</v>
      </c>
      <c r="F30" s="17">
        <f>2167000/100000</f>
        <v>21.67</v>
      </c>
      <c r="G30" s="17">
        <f>1957000/100000</f>
        <v>19.57</v>
      </c>
      <c r="H30" s="17">
        <f>2591000/100000</f>
        <v>25.91</v>
      </c>
      <c r="I30" s="17">
        <f>9200000/100000</f>
        <v>92</v>
      </c>
      <c r="J30" s="17">
        <f>2012000/100000</f>
        <v>20.12</v>
      </c>
      <c r="K30" s="17">
        <f>1930000/100000</f>
        <v>19.3</v>
      </c>
    </row>
    <row r="31" spans="1:11" ht="15">
      <c r="A31" s="16">
        <v>40689</v>
      </c>
      <c r="B31" s="17">
        <f>5100000/100000</f>
        <v>51</v>
      </c>
      <c r="C31" s="17">
        <f t="shared" si="1"/>
        <v>0</v>
      </c>
      <c r="D31" s="17">
        <f>97000/100000</f>
        <v>0.97</v>
      </c>
      <c r="E31" s="17">
        <f>350000/100000</f>
        <v>3.5</v>
      </c>
      <c r="F31" s="17">
        <f>2197000/100000</f>
        <v>21.97</v>
      </c>
      <c r="G31" s="17">
        <f>1832000/100000</f>
        <v>18.32</v>
      </c>
      <c r="H31" s="17">
        <f>2687000/100000</f>
        <v>26.87</v>
      </c>
      <c r="I31" s="17">
        <f>8600000/100000</f>
        <v>86</v>
      </c>
      <c r="J31" s="17">
        <f>1901000/100000</f>
        <v>19.01</v>
      </c>
      <c r="K31" s="17">
        <f>1730000/100000</f>
        <v>17.3</v>
      </c>
    </row>
    <row r="32" spans="1:11" ht="15">
      <c r="A32" s="16">
        <v>40690</v>
      </c>
      <c r="B32" s="17">
        <f>4600000/100000</f>
        <v>46</v>
      </c>
      <c r="C32" s="17">
        <f t="shared" si="1"/>
        <v>0</v>
      </c>
      <c r="D32" s="17">
        <f>70000/100000</f>
        <v>0.7</v>
      </c>
      <c r="E32" s="17">
        <f>300000/100000</f>
        <v>3</v>
      </c>
      <c r="F32" s="17">
        <f>2204000/100000</f>
        <v>22.04</v>
      </c>
      <c r="G32" s="17">
        <f>1859000/100000</f>
        <v>18.59</v>
      </c>
      <c r="H32" s="17">
        <f>2775000/100000</f>
        <v>27.75</v>
      </c>
      <c r="I32" s="17">
        <f>8900000/100000</f>
        <v>89</v>
      </c>
      <c r="J32" s="17">
        <f>1977000/100000</f>
        <v>19.77</v>
      </c>
      <c r="K32" s="17">
        <f>1830000/100000</f>
        <v>18.3</v>
      </c>
    </row>
    <row r="33" spans="1:11" ht="15">
      <c r="A33" s="16">
        <v>40691</v>
      </c>
      <c r="B33" s="17">
        <f>4200000/100000</f>
        <v>42</v>
      </c>
      <c r="C33" s="17">
        <f t="shared" si="1"/>
        <v>0</v>
      </c>
      <c r="D33" s="17">
        <f>75000/100000</f>
        <v>0.75</v>
      </c>
      <c r="E33" s="17">
        <f>310000/100000</f>
        <v>3.1</v>
      </c>
      <c r="F33" s="17">
        <f>2228000/100000</f>
        <v>22.28</v>
      </c>
      <c r="G33" s="17">
        <f>1886000/100000</f>
        <v>18.86</v>
      </c>
      <c r="H33" s="17">
        <f>2728000/100000</f>
        <v>27.28</v>
      </c>
      <c r="I33" s="17">
        <f>8900000/100000</f>
        <v>89</v>
      </c>
      <c r="J33" s="17">
        <f>2006000/100000</f>
        <v>20.06</v>
      </c>
      <c r="K33" s="17">
        <f>1880000/100000</f>
        <v>18.8</v>
      </c>
    </row>
    <row r="34" spans="1:11" ht="15">
      <c r="A34" s="16">
        <v>40692</v>
      </c>
      <c r="B34" s="17">
        <f>3300000/100000</f>
        <v>33</v>
      </c>
      <c r="C34" s="17">
        <f t="shared" si="1"/>
        <v>0</v>
      </c>
      <c r="D34" s="17">
        <f>89000/100000</f>
        <v>0.89</v>
      </c>
      <c r="E34" s="17">
        <f>370000/100000</f>
        <v>3.7</v>
      </c>
      <c r="F34" s="17">
        <f>2211000/100000</f>
        <v>22.11</v>
      </c>
      <c r="G34" s="17">
        <f>1940000/100000</f>
        <v>19.4</v>
      </c>
      <c r="H34" s="17">
        <f>2727000/100000</f>
        <v>27.27</v>
      </c>
      <c r="I34" s="17">
        <f>9100000/100000</f>
        <v>91</v>
      </c>
      <c r="J34" s="17">
        <f>2029000/100000</f>
        <v>20.29</v>
      </c>
      <c r="K34" s="17">
        <f>1940000/100000</f>
        <v>19.4</v>
      </c>
    </row>
    <row r="35" spans="1:11" ht="15">
      <c r="A35" s="16">
        <v>40693</v>
      </c>
      <c r="B35" s="17">
        <f>3700000/100000</f>
        <v>37</v>
      </c>
      <c r="C35" s="17">
        <f t="shared" si="1"/>
        <v>0</v>
      </c>
      <c r="D35" s="17">
        <f>143000/100000</f>
        <v>1.43</v>
      </c>
      <c r="E35" s="17">
        <f>360000/100000</f>
        <v>3.6</v>
      </c>
      <c r="F35" s="17">
        <f>2237000/100000</f>
        <v>22.37</v>
      </c>
      <c r="G35" s="17">
        <f>1893000/100000</f>
        <v>18.93</v>
      </c>
      <c r="H35" s="17">
        <f>2678000/100000</f>
        <v>26.78</v>
      </c>
      <c r="I35" s="17">
        <f>9100000/100000</f>
        <v>91</v>
      </c>
      <c r="J35" s="17">
        <f>2048000/100000</f>
        <v>20.48</v>
      </c>
      <c r="K35" s="17">
        <f>1890000/100000</f>
        <v>18.9</v>
      </c>
    </row>
    <row r="36" spans="1:11" ht="15">
      <c r="A36" s="16">
        <v>40694</v>
      </c>
      <c r="B36" s="17">
        <f>2500000/100000</f>
        <v>25</v>
      </c>
      <c r="C36" s="17">
        <f t="shared" si="1"/>
        <v>0</v>
      </c>
      <c r="D36" s="17">
        <f>136000/100000</f>
        <v>1.36</v>
      </c>
      <c r="E36" s="17">
        <f>440000/100000</f>
        <v>4.4</v>
      </c>
      <c r="F36" s="17">
        <f>2246000/100000</f>
        <v>22.46</v>
      </c>
      <c r="G36" s="17">
        <f>1989000/100000</f>
        <v>19.89</v>
      </c>
      <c r="H36" s="17">
        <f>2598000/100000</f>
        <v>25.98</v>
      </c>
      <c r="I36" s="17">
        <f>8900000/100000</f>
        <v>89</v>
      </c>
      <c r="J36" s="17">
        <f>2034000/100000</f>
        <v>20.34</v>
      </c>
      <c r="K36" s="17">
        <f>1780000/100000</f>
        <v>17.8</v>
      </c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2011-09-07T18:32:44Z</dcterms:modified>
  <cp:category/>
  <cp:version/>
  <cp:contentType/>
  <cp:contentStatus/>
</cp:coreProperties>
</file>